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1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atty\BUILDING REPORTS\"/>
    </mc:Choice>
  </mc:AlternateContent>
  <xr:revisionPtr revIDLastSave="0" documentId="8_{56821A87-BB17-4511-BCF5-C266B9CDA407}" xr6:coauthVersionLast="45" xr6:coauthVersionMax="45" xr10:uidLastSave="{00000000-0000-0000-0000-000000000000}"/>
  <bookViews>
    <workbookView xWindow="0" yWindow="60" windowWidth="7530" windowHeight="610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Sheet1!$B$1:$AR$34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9" i="1" l="1"/>
  <c r="S29" i="1"/>
  <c r="F29" i="1"/>
  <c r="E29" i="1"/>
  <c r="Y29" i="1"/>
  <c r="Z29" i="1"/>
  <c r="AH31" i="1"/>
  <c r="AG6" i="1"/>
  <c r="AH6" i="1"/>
  <c r="AG7" i="1"/>
  <c r="AH7" i="1"/>
  <c r="AG8" i="1"/>
  <c r="AH8" i="1"/>
  <c r="AG9" i="1"/>
  <c r="AH9" i="1"/>
  <c r="AG10" i="1"/>
  <c r="AH10" i="1"/>
  <c r="AG11" i="1"/>
  <c r="AH11" i="1"/>
  <c r="AG12" i="1"/>
  <c r="AH12" i="1"/>
  <c r="AG13" i="1"/>
  <c r="AH13" i="1"/>
  <c r="AG14" i="1"/>
  <c r="AH14" i="1"/>
  <c r="AG15" i="1"/>
  <c r="AH15" i="1"/>
  <c r="AG16" i="1"/>
  <c r="AH16" i="1"/>
  <c r="AG17" i="1"/>
  <c r="AH17" i="1"/>
  <c r="AG18" i="1"/>
  <c r="AH18" i="1"/>
  <c r="AG19" i="1"/>
  <c r="AH19" i="1"/>
  <c r="AG20" i="1"/>
  <c r="AH20" i="1"/>
  <c r="AG21" i="1"/>
  <c r="AH21" i="1"/>
  <c r="AG22" i="1"/>
  <c r="AH22" i="1"/>
  <c r="AG23" i="1"/>
  <c r="AH23" i="1"/>
  <c r="AG24" i="1"/>
  <c r="AH24" i="1"/>
  <c r="AG25" i="1"/>
  <c r="AH25" i="1"/>
  <c r="AG26" i="1"/>
  <c r="AH26" i="1"/>
  <c r="AG27" i="1"/>
  <c r="AH27" i="1"/>
  <c r="AG28" i="1"/>
  <c r="AH28" i="1"/>
  <c r="C29" i="1"/>
  <c r="D29" i="1"/>
  <c r="G29" i="1"/>
  <c r="H29" i="1"/>
  <c r="I29" i="1"/>
  <c r="J29" i="1"/>
  <c r="M29" i="1"/>
  <c r="N29" i="1"/>
  <c r="O29" i="1"/>
  <c r="P29" i="1"/>
  <c r="Q29" i="1"/>
  <c r="R29" i="1"/>
  <c r="W29" i="1"/>
  <c r="X29" i="1"/>
  <c r="AA29" i="1"/>
  <c r="AB29" i="1"/>
  <c r="AC29" i="1"/>
  <c r="AD29" i="1"/>
  <c r="AH34" i="1"/>
  <c r="AH29" i="1" l="1"/>
  <c r="AG29" i="1"/>
</calcChain>
</file>

<file path=xl/sharedStrings.xml><?xml version="1.0" encoding="utf-8"?>
<sst xmlns="http://schemas.openxmlformats.org/spreadsheetml/2006/main" count="155" uniqueCount="51">
  <si>
    <t>Building Permits Issued</t>
  </si>
  <si>
    <t xml:space="preserve">July - December </t>
  </si>
  <si>
    <t>January- June 2019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</si>
  <si>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</si>
  <si>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</si>
  <si>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</si>
  <si>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</si>
  <si>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</si>
  <si>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</si>
  <si>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</si>
  <si>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</si>
  <si>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</si>
  <si>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</si>
  <si>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</si>
  <si>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</si>
  <si>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 Month Total</t>
  </si>
  <si>
    <t>Class</t>
  </si>
  <si>
    <t>Description</t>
  </si>
  <si>
    <t># Issued</t>
  </si>
  <si>
    <t>Valuation</t>
  </si>
  <si>
    <t>SFD Detached</t>
  </si>
  <si>
    <t>SFD Attached</t>
  </si>
  <si>
    <t>MFD   2 units</t>
  </si>
  <si>
    <t>MFD  3-4 units</t>
  </si>
  <si>
    <t>MFD  5 + units</t>
  </si>
  <si>
    <t>Factory Built Comm</t>
  </si>
  <si>
    <t>Manuf. Home</t>
  </si>
  <si>
    <t>Factory Built Resid.</t>
  </si>
  <si>
    <t>Schools</t>
  </si>
  <si>
    <t>Pools, Spas</t>
  </si>
  <si>
    <t>Comm Solar Hot Water</t>
  </si>
  <si>
    <t>Resid. Solar Hot Water</t>
  </si>
  <si>
    <t>Solar Hot Water</t>
  </si>
  <si>
    <t>Resid. Remodel/Add.</t>
  </si>
  <si>
    <t>Res.Photovoltaic System</t>
  </si>
  <si>
    <t>Res. Photovoltaic System</t>
  </si>
  <si>
    <t>Comm Photoltaic System</t>
  </si>
  <si>
    <t>Comm Remod/Add</t>
  </si>
  <si>
    <t>Commercial New</t>
  </si>
  <si>
    <t>Tenant Improvement</t>
  </si>
  <si>
    <t>Tenant Occupancy</t>
  </si>
  <si>
    <t>Resid. Demolition</t>
  </si>
  <si>
    <t>Comm. Demolition</t>
  </si>
  <si>
    <t>Misc./Fences/Utilities</t>
  </si>
  <si>
    <t>Grading</t>
  </si>
  <si>
    <t>Month Totals</t>
  </si>
  <si>
    <t>Totals YTD</t>
  </si>
  <si>
    <t>Permit Issue Fees</t>
  </si>
  <si>
    <t xml:space="preserve">#  Inspections </t>
  </si>
  <si>
    <t>#  Inspections</t>
  </si>
  <si>
    <t>Total  Inspections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</si>
</sst>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.00"/>
  </numFmts>
  <fonts count="4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Fill="1" applyBorder="1"/>
    <xf numFmtId="3" fontId="0" fillId="0" borderId="0" xfId="0" applyNumberFormat="1" applyFill="1" applyBorder="1"/>
    <xf numFmtId="165" fontId="0" fillId="0" borderId="1" xfId="0" applyNumberFormat="1" applyFill="1" applyBorder="1"/>
    <xf numFmtId="0" fontId="0" fillId="0" borderId="0" xfId="0" applyFill="1"/>
    <xf numFmtId="0" fontId="1" fillId="0" borderId="0" xfId="0" applyFont="1" applyFill="1"/>
    <xf numFmtId="17" fontId="1" fillId="0" borderId="0" xfId="0" applyNumberFormat="1" applyFont="1" applyFill="1"/>
    <xf numFmtId="0" fontId="0" fillId="0" borderId="2" xfId="0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2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0" fontId="0" fillId="0" borderId="8" xfId="0" applyFill="1" applyBorder="1" applyAlignment="1">
      <alignment horizontal="center"/>
    </xf>
    <xf numFmtId="164" fontId="0" fillId="0" borderId="0" xfId="0" applyNumberFormat="1" applyFill="1" applyBorder="1"/>
    <xf numFmtId="3" fontId="0" fillId="0" borderId="1" xfId="0" applyNumberFormat="1" applyFill="1" applyBorder="1"/>
    <xf numFmtId="164" fontId="0" fillId="0" borderId="0" xfId="0" applyNumberFormat="1" applyFill="1"/>
    <xf numFmtId="3" fontId="0" fillId="0" borderId="0" xfId="0" applyNumberFormat="1" applyFill="1"/>
    <xf numFmtId="0" fontId="3" fillId="0" borderId="0" xfId="0" applyFont="1" applyFill="1"/>
    <xf numFmtId="164" fontId="1" fillId="0" borderId="0" xfId="0" applyNumberFormat="1" applyFont="1" applyFill="1" applyBorder="1"/>
    <xf numFmtId="0" fontId="0" fillId="0" borderId="5" xfId="0" applyFill="1" applyBorder="1"/>
    <xf numFmtId="165" fontId="0" fillId="0" borderId="7" xfId="0" applyNumberFormat="1" applyFill="1" applyBorder="1"/>
    <xf numFmtId="0" fontId="1" fillId="0" borderId="9" xfId="0" applyFont="1" applyFill="1" applyBorder="1"/>
    <xf numFmtId="0" fontId="1" fillId="0" borderId="10" xfId="0" applyFont="1" applyFill="1" applyBorder="1" applyAlignment="1">
      <alignment horizontal="center"/>
    </xf>
    <xf numFmtId="165" fontId="1" fillId="0" borderId="11" xfId="0" applyNumberFormat="1" applyFont="1" applyFill="1" applyBorder="1"/>
    <xf numFmtId="164" fontId="1" fillId="0" borderId="11" xfId="0" applyNumberFormat="1" applyFont="1" applyFill="1" applyBorder="1"/>
    <xf numFmtId="164" fontId="1" fillId="0" borderId="9" xfId="0" applyNumberFormat="1" applyFont="1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1" xfId="0" applyFill="1" applyBorder="1"/>
    <xf numFmtId="0" fontId="0" fillId="0" borderId="3" xfId="0" applyFill="1" applyBorder="1"/>
    <xf numFmtId="3" fontId="0" fillId="0" borderId="8" xfId="0" applyNumberFormat="1" applyFill="1" applyBorder="1"/>
    <xf numFmtId="165" fontId="0" fillId="0" borderId="0" xfId="0" applyNumberFormat="1" applyFill="1" applyBorder="1"/>
    <xf numFmtId="0" fontId="0" fillId="0" borderId="6" xfId="0" applyFill="1" applyBorder="1"/>
    <xf numFmtId="165" fontId="0" fillId="0" borderId="5" xfId="0" applyNumberFormat="1" applyFill="1" applyBorder="1"/>
    <xf numFmtId="6" fontId="1" fillId="0" borderId="10" xfId="0" applyNumberFormat="1" applyFont="1" applyFill="1" applyBorder="1"/>
    <xf numFmtId="0" fontId="1" fillId="0" borderId="10" xfId="0" applyFont="1" applyFill="1" applyBorder="1"/>
    <xf numFmtId="165" fontId="1" fillId="0" borderId="9" xfId="0" applyNumberFormat="1" applyFont="1" applyFill="1" applyBorder="1"/>
    <xf numFmtId="0" fontId="0" fillId="0" borderId="4" xfId="0" applyFill="1" applyBorder="1"/>
    <xf numFmtId="0" fontId="1" fillId="0" borderId="1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0" xfId="0" applyFont="1" applyFill="1"/>
    <xf numFmtId="0" fontId="0" fillId="2" borderId="0" xfId="0" applyFill="1"/>
    <xf numFmtId="0" fontId="0" fillId="2" borderId="8" xfId="0" applyFill="1" applyBorder="1" applyAlignment="1">
      <alignment horizontal="center"/>
    </xf>
    <xf numFmtId="164" fontId="0" fillId="2" borderId="0" xfId="0" applyNumberFormat="1" applyFill="1" applyBorder="1"/>
    <xf numFmtId="164" fontId="0" fillId="2" borderId="1" xfId="0" applyNumberFormat="1" applyFill="1" applyBorder="1"/>
    <xf numFmtId="3" fontId="0" fillId="2" borderId="1" xfId="0" applyNumberFormat="1" applyFill="1" applyBorder="1"/>
    <xf numFmtId="0" fontId="0" fillId="2" borderId="3" xfId="0" applyFill="1" applyBorder="1" applyAlignment="1">
      <alignment horizontal="center"/>
    </xf>
    <xf numFmtId="164" fontId="0" fillId="2" borderId="2" xfId="0" applyNumberFormat="1" applyFill="1" applyBorder="1"/>
    <xf numFmtId="0" fontId="0" fillId="2" borderId="2" xfId="0" applyFill="1" applyBorder="1"/>
    <xf numFmtId="3" fontId="0" fillId="2" borderId="0" xfId="0" applyNumberFormat="1" applyFill="1" applyBorder="1"/>
    <xf numFmtId="164" fontId="0" fillId="2" borderId="0" xfId="0" applyNumberFormat="1" applyFill="1"/>
    <xf numFmtId="0" fontId="1" fillId="2" borderId="0" xfId="0" applyFont="1" applyFill="1" applyBorder="1"/>
    <xf numFmtId="164" fontId="1" fillId="2" borderId="0" xfId="0" applyNumberFormat="1" applyFont="1" applyFill="1" applyBorder="1"/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164" fontId="0" fillId="2" borderId="5" xfId="0" applyNumberFormat="1" applyFill="1" applyBorder="1"/>
    <xf numFmtId="3" fontId="0" fillId="2" borderId="7" xfId="0" applyNumberFormat="1" applyFill="1" applyBorder="1"/>
    <xf numFmtId="0" fontId="1" fillId="0" borderId="0" xfId="0" applyFont="1" applyFill="1" applyAlignment="1">
      <alignment horizontal="left"/>
    </xf>
    <xf numFmtId="165" fontId="0" fillId="0" borderId="6" xfId="0" applyNumberFormat="1" applyFill="1" applyBorder="1"/>
    <xf numFmtId="0" fontId="0" fillId="0" borderId="0" xfId="0" applyNumberFormat="1" applyFill="1"/>
    <xf numFmtId="0" fontId="1" fillId="0" borderId="9" xfId="0" applyNumberFormat="1" applyFont="1" applyFill="1" applyBorder="1"/>
    <xf numFmtId="164" fontId="1" fillId="0" borderId="0" xfId="0" applyNumberFormat="1" applyFont="1" applyFill="1"/>
    <xf numFmtId="164" fontId="1" fillId="0" borderId="7" xfId="0" applyNumberFormat="1" applyFont="1" applyFill="1" applyBorder="1" applyAlignment="1">
      <alignment horizontal="right"/>
    </xf>
    <xf numFmtId="164" fontId="0" fillId="0" borderId="1" xfId="0" applyNumberFormat="1" applyFill="1" applyBorder="1"/>
    <xf numFmtId="164" fontId="0" fillId="2" borderId="7" xfId="0" applyNumberFormat="1" applyFill="1" applyBorder="1"/>
    <xf numFmtId="164" fontId="0" fillId="0" borderId="7" xfId="0" applyNumberFormat="1" applyFill="1" applyBorder="1"/>
    <xf numFmtId="3" fontId="1" fillId="0" borderId="11" xfId="0" applyNumberFormat="1" applyFont="1" applyFill="1" applyBorder="1" applyAlignment="1">
      <alignment horizontal="center"/>
    </xf>
    <xf numFmtId="0" fontId="1" fillId="0" borderId="4" xfId="0" applyNumberFormat="1" applyFont="1" applyFill="1" applyBorder="1"/>
    <xf numFmtId="3" fontId="0" fillId="2" borderId="5" xfId="0" applyNumberFormat="1" applyFill="1" applyBorder="1"/>
    <xf numFmtId="0" fontId="0" fillId="2" borderId="8" xfId="0" applyNumberForma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zoomScale="85" zoomScaleNormal="85" zoomScaleSheetLayoutView="65" workbookViewId="0">
      <pane ySplit="5" topLeftCell="A6" activePane="bottomLeft" state="frozen"/>
      <selection pane="bottomLeft" activeCell="AE34" sqref="AE34"/>
    </sheetView>
  </sheetViews>
  <sheetFormatPr defaultColWidth="8.7109375" defaultRowHeight="12.75"/>
  <cols>
    <col min="1" max="1" width="5.7109375" style="4" customWidth="1"/>
    <col min="2" max="2" width="21.7109375" style="4" customWidth="1"/>
    <col min="3" max="3" width="10" style="4" customWidth="1"/>
    <col min="4" max="4" width="17.140625" style="4" customWidth="1"/>
    <col min="5" max="5" width="10" style="4" customWidth="1"/>
    <col min="6" max="6" width="16.28515625" style="4" customWidth="1"/>
    <col min="7" max="7" width="11.5703125" style="4" customWidth="1"/>
    <col min="8" max="8" width="16.7109375" style="4" customWidth="1"/>
    <col min="9" max="9" width="10.5703125" style="4" customWidth="1"/>
    <col min="10" max="10" width="11.7109375" style="4" customWidth="1"/>
    <col min="11" max="11" width="5.85546875" style="4" customWidth="1"/>
    <col min="12" max="12" width="21.42578125" style="4" customWidth="1"/>
    <col min="13" max="13" width="10" style="4" customWidth="1"/>
    <col min="14" max="14" width="19.42578125" style="4" customWidth="1"/>
    <col min="15" max="15" width="10.7109375" style="4" customWidth="1"/>
    <col min="16" max="16" width="16.7109375" style="4" customWidth="1"/>
    <col min="17" max="17" width="10.7109375" style="4" customWidth="1"/>
    <col min="18" max="18" width="16.42578125" style="18" customWidth="1"/>
    <col min="19" max="19" width="10.28515625" style="4" customWidth="1"/>
    <col min="20" max="20" width="18.42578125" style="4" customWidth="1"/>
    <col min="21" max="21" width="6.42578125" style="4" customWidth="1"/>
    <col min="22" max="22" width="21.5703125" style="4" customWidth="1"/>
    <col min="23" max="23" width="12.42578125" style="4" customWidth="1"/>
    <col min="24" max="24" width="18.28515625" style="4" customWidth="1"/>
    <col min="25" max="25" width="11.28515625" style="4" customWidth="1"/>
    <col min="26" max="26" width="20.28515625" style="4" customWidth="1"/>
    <col min="27" max="27" width="10.5703125" style="4" customWidth="1"/>
    <col min="28" max="28" width="13.7109375" style="4" customWidth="1"/>
    <col min="29" max="29" width="10.85546875" style="4" customWidth="1"/>
    <col min="30" max="30" width="17.7109375" style="4" customWidth="1"/>
    <col min="31" max="31" width="5.5703125" style="4" customWidth="1"/>
    <col min="32" max="32" width="22.140625" style="4" customWidth="1"/>
    <col min="33" max="33" width="13" style="4" customWidth="1"/>
    <col min="34" max="34" width="17.140625" style="4" customWidth="1"/>
    <col min="35" max="38" width="11.5703125" style="4" customWidth="1"/>
    <col min="39" max="39" width="17.28515625" style="4" customWidth="1"/>
    <col min="40" max="40" width="18" style="4" customWidth="1"/>
    <col min="41" max="16384" width="8.7109375" style="4"/>
  </cols>
  <sheetData>
    <row r="1" spans="1:40">
      <c r="B1" s="5"/>
      <c r="C1" s="5"/>
      <c r="D1" s="5"/>
      <c r="E1" s="5"/>
      <c r="F1" s="5"/>
      <c r="L1" s="5"/>
      <c r="M1" s="5"/>
      <c r="N1" s="5"/>
      <c r="O1" s="5"/>
      <c r="P1" s="5"/>
      <c r="V1" s="5"/>
      <c r="W1" s="5"/>
      <c r="X1" s="5"/>
      <c r="Y1" s="5"/>
      <c r="Z1" s="5"/>
      <c r="AD1" s="5"/>
      <c r="AE1" s="5"/>
      <c r="AF1" s="5"/>
      <c r="AG1" s="5"/>
      <c r="AH1" s="5"/>
      <c r="AI1" s="5"/>
      <c r="AJ1" s="5"/>
    </row>
    <row r="2" spans="1:40">
      <c r="B2" s="5"/>
      <c r="C2" s="5"/>
      <c r="D2" s="5"/>
      <c r="E2" s="5" t="s">
        <v>0</v>
      </c>
      <c r="F2" s="5"/>
      <c r="G2" s="5"/>
      <c r="H2" s="5" t="s">
        <v>1</v>
      </c>
      <c r="I2" s="5">
        <v>2018</v>
      </c>
      <c r="J2" s="60"/>
      <c r="K2" s="5"/>
      <c r="L2" s="5"/>
      <c r="M2" s="5"/>
      <c r="N2" s="5"/>
      <c r="O2" s="5" t="s">
        <v>0</v>
      </c>
      <c r="P2" s="5"/>
      <c r="Q2" s="5"/>
      <c r="R2" s="64"/>
      <c r="S2" s="6"/>
      <c r="T2" s="5"/>
      <c r="U2" s="5"/>
      <c r="V2" s="5"/>
      <c r="W2" s="5"/>
      <c r="X2" s="5"/>
      <c r="Y2" s="5" t="s">
        <v>0</v>
      </c>
      <c r="Z2" s="5"/>
      <c r="AB2" s="75" t="s">
        <v>2</v>
      </c>
      <c r="AC2" s="75"/>
      <c r="AD2" s="75"/>
      <c r="AE2" s="6"/>
      <c r="AF2" s="5"/>
      <c r="AG2" s="5"/>
      <c r="AH2" s="5"/>
      <c r="AI2" s="5"/>
      <c r="AJ2" s="5"/>
      <c r="AK2" s="5"/>
      <c r="AL2" s="75"/>
      <c r="AM2" s="75"/>
      <c r="AN2" s="75"/>
    </row>
    <row r="4" spans="1:40">
      <c r="B4" s="7"/>
      <c r="C4" s="8" t="s">
        <v>3</v>
      </c>
      <c r="D4" s="9">
        <v>2018</v>
      </c>
      <c r="E4" s="8" t="s">
        <v>4</v>
      </c>
      <c r="F4" s="9">
        <v>2018</v>
      </c>
      <c r="G4" s="8" t="s">
        <v>5</v>
      </c>
      <c r="H4" s="9">
        <v>2018</v>
      </c>
      <c r="I4" s="8" t="s">
        <v>6</v>
      </c>
      <c r="J4" s="10">
        <v>2018</v>
      </c>
      <c r="K4" s="10"/>
      <c r="L4" s="10"/>
      <c r="M4" s="8" t="s">
        <v>7</v>
      </c>
      <c r="N4" s="9">
        <v>2018</v>
      </c>
      <c r="O4" s="8" t="s">
        <v>8</v>
      </c>
      <c r="P4" s="9">
        <v>2018</v>
      </c>
      <c r="Q4" s="8" t="s">
        <v>9</v>
      </c>
      <c r="R4" s="70">
        <v>2019</v>
      </c>
      <c r="S4" s="8" t="s">
        <v>10</v>
      </c>
      <c r="T4" s="10">
        <v>2019</v>
      </c>
      <c r="U4" s="10"/>
      <c r="V4" s="10"/>
      <c r="W4" s="8" t="s">
        <v>11</v>
      </c>
      <c r="X4" s="10">
        <v>2019</v>
      </c>
      <c r="Y4" s="8" t="s">
        <v>12</v>
      </c>
      <c r="Z4" s="9">
        <v>2019</v>
      </c>
      <c r="AA4" s="8" t="s">
        <v>13</v>
      </c>
      <c r="AB4" s="9">
        <v>2019</v>
      </c>
      <c r="AC4" s="8" t="s">
        <v>14</v>
      </c>
      <c r="AD4" s="10">
        <v>2019</v>
      </c>
      <c r="AE4" s="7"/>
      <c r="AF4" s="7"/>
      <c r="AG4" s="8" t="s">
        <v>15</v>
      </c>
      <c r="AH4" s="7"/>
    </row>
    <row r="5" spans="1:40">
      <c r="A5" s="5" t="s">
        <v>16</v>
      </c>
      <c r="B5" s="11" t="s">
        <v>17</v>
      </c>
      <c r="C5" s="12" t="s">
        <v>18</v>
      </c>
      <c r="D5" s="13" t="s">
        <v>19</v>
      </c>
      <c r="E5" s="12" t="s">
        <v>18</v>
      </c>
      <c r="F5" s="13" t="s">
        <v>19</v>
      </c>
      <c r="G5" s="12" t="s">
        <v>18</v>
      </c>
      <c r="H5" s="13" t="s">
        <v>19</v>
      </c>
      <c r="I5" s="12" t="s">
        <v>18</v>
      </c>
      <c r="J5" s="14" t="s">
        <v>19</v>
      </c>
      <c r="K5" s="14" t="s">
        <v>16</v>
      </c>
      <c r="L5" s="11" t="s">
        <v>17</v>
      </c>
      <c r="M5" s="12" t="s">
        <v>18</v>
      </c>
      <c r="N5" s="13" t="s">
        <v>19</v>
      </c>
      <c r="O5" s="12" t="s">
        <v>18</v>
      </c>
      <c r="P5" s="13" t="s">
        <v>19</v>
      </c>
      <c r="Q5" s="12" t="s">
        <v>18</v>
      </c>
      <c r="R5" s="65" t="s">
        <v>19</v>
      </c>
      <c r="S5" s="12" t="s">
        <v>18</v>
      </c>
      <c r="T5" s="14" t="s">
        <v>19</v>
      </c>
      <c r="U5" s="14" t="s">
        <v>16</v>
      </c>
      <c r="V5" s="11" t="s">
        <v>17</v>
      </c>
      <c r="W5" s="12" t="s">
        <v>18</v>
      </c>
      <c r="X5" s="14" t="s">
        <v>19</v>
      </c>
      <c r="Y5" s="12" t="s">
        <v>18</v>
      </c>
      <c r="Z5" s="13" t="s">
        <v>19</v>
      </c>
      <c r="AA5" s="12" t="s">
        <v>18</v>
      </c>
      <c r="AB5" s="13" t="s">
        <v>19</v>
      </c>
      <c r="AC5" s="12" t="s">
        <v>18</v>
      </c>
      <c r="AD5" s="14" t="s">
        <v>19</v>
      </c>
      <c r="AE5" s="14"/>
      <c r="AF5" s="11" t="s">
        <v>17</v>
      </c>
      <c r="AG5" s="12" t="s">
        <v>18</v>
      </c>
      <c r="AH5" s="14" t="s">
        <v>19</v>
      </c>
      <c r="AJ5" s="1"/>
    </row>
    <row r="6" spans="1:40" s="44" customFormat="1">
      <c r="A6" s="44">
        <v>101</v>
      </c>
      <c r="B6" s="44" t="s">
        <v>20</v>
      </c>
      <c r="C6" s="45">
        <v>6</v>
      </c>
      <c r="D6" s="47">
        <v>3322350</v>
      </c>
      <c r="E6" s="45">
        <v>4</v>
      </c>
      <c r="F6" s="46">
        <v>1335000</v>
      </c>
      <c r="G6" s="45">
        <v>3</v>
      </c>
      <c r="H6" s="47">
        <v>1635000</v>
      </c>
      <c r="I6" s="45">
        <v>7</v>
      </c>
      <c r="J6" s="46">
        <v>2657350</v>
      </c>
      <c r="K6" s="44">
        <v>101</v>
      </c>
      <c r="L6" s="44" t="s">
        <v>20</v>
      </c>
      <c r="M6" s="45">
        <v>3</v>
      </c>
      <c r="N6" s="47">
        <v>1737400</v>
      </c>
      <c r="O6" s="72">
        <v>5</v>
      </c>
      <c r="P6" s="46">
        <v>3904200</v>
      </c>
      <c r="Q6" s="45"/>
      <c r="R6" s="47"/>
      <c r="S6" s="45">
        <v>6</v>
      </c>
      <c r="T6" s="46">
        <v>4017260</v>
      </c>
      <c r="U6" s="46">
        <v>101</v>
      </c>
      <c r="V6" s="44" t="s">
        <v>20</v>
      </c>
      <c r="W6" s="45">
        <v>5</v>
      </c>
      <c r="X6" s="47">
        <v>2118260</v>
      </c>
      <c r="Y6" s="45">
        <v>5</v>
      </c>
      <c r="Z6" s="46">
        <v>1966560</v>
      </c>
      <c r="AA6" s="45">
        <v>5</v>
      </c>
      <c r="AB6" s="47">
        <v>1523380</v>
      </c>
      <c r="AC6" s="45">
        <v>9</v>
      </c>
      <c r="AD6" s="47">
        <v>4141912</v>
      </c>
      <c r="AE6" s="46">
        <v>101</v>
      </c>
      <c r="AF6" s="44" t="s">
        <v>20</v>
      </c>
      <c r="AG6" s="49">
        <f>SUM(C6,E6,G6,I6,M6,O6,Q6,S6,W6,Y6,AA6,AC6,)</f>
        <v>58</v>
      </c>
      <c r="AH6" s="50">
        <f t="shared" ref="AH6:AH28" si="0">SUM(D6+F6+H6+J6+N6+P6+R6+T6+X6+Z6+AB6+AD6)</f>
        <v>28358672</v>
      </c>
      <c r="AJ6" s="51"/>
      <c r="AK6" s="51"/>
      <c r="AL6" s="51"/>
      <c r="AM6" s="51"/>
      <c r="AN6" s="51"/>
    </row>
    <row r="7" spans="1:40">
      <c r="A7" s="4">
        <v>102</v>
      </c>
      <c r="B7" s="4" t="s">
        <v>21</v>
      </c>
      <c r="C7" s="15"/>
      <c r="D7" s="66"/>
      <c r="E7" s="15"/>
      <c r="F7" s="2"/>
      <c r="G7" s="15"/>
      <c r="H7" s="66"/>
      <c r="I7" s="15"/>
      <c r="J7" s="16"/>
      <c r="K7" s="4">
        <v>102</v>
      </c>
      <c r="L7" s="4" t="s">
        <v>21</v>
      </c>
      <c r="M7" s="15"/>
      <c r="N7" s="17"/>
      <c r="O7" s="73"/>
      <c r="P7" s="2"/>
      <c r="Q7" s="15"/>
      <c r="R7" s="66"/>
      <c r="S7" s="15"/>
      <c r="T7" s="16"/>
      <c r="U7" s="2">
        <v>102</v>
      </c>
      <c r="V7" s="4" t="s">
        <v>21</v>
      </c>
      <c r="W7" s="15"/>
      <c r="X7" s="66"/>
      <c r="Y7" s="15"/>
      <c r="Z7" s="16"/>
      <c r="AA7" s="15"/>
      <c r="AB7" s="17"/>
      <c r="AC7" s="15"/>
      <c r="AD7" s="17"/>
      <c r="AE7" s="2">
        <v>102</v>
      </c>
      <c r="AF7" s="4" t="s">
        <v>21</v>
      </c>
      <c r="AG7" s="15">
        <f t="shared" ref="AG7:AG28" si="1">SUM(C7+E7+G7+I7+M7+O7+Q7+S7+W7+Y7+AA7+AC7)</f>
        <v>0</v>
      </c>
      <c r="AH7" s="2">
        <f t="shared" si="0"/>
        <v>0</v>
      </c>
      <c r="AJ7" s="11"/>
      <c r="AK7" s="11"/>
      <c r="AL7" s="11"/>
      <c r="AM7" s="11"/>
      <c r="AN7" s="14"/>
    </row>
    <row r="8" spans="1:40" s="44" customFormat="1">
      <c r="A8" s="44">
        <v>103</v>
      </c>
      <c r="B8" s="44" t="s">
        <v>22</v>
      </c>
      <c r="C8" s="45"/>
      <c r="D8" s="47"/>
      <c r="E8" s="45"/>
      <c r="F8" s="52"/>
      <c r="G8" s="45"/>
      <c r="H8" s="47"/>
      <c r="I8" s="45"/>
      <c r="J8" s="46"/>
      <c r="K8" s="44">
        <v>103</v>
      </c>
      <c r="L8" s="44" t="s">
        <v>22</v>
      </c>
      <c r="M8" s="45"/>
      <c r="N8" s="48"/>
      <c r="O8" s="72"/>
      <c r="P8" s="52"/>
      <c r="Q8" s="45"/>
      <c r="R8" s="47"/>
      <c r="S8" s="45">
        <v>1</v>
      </c>
      <c r="T8" s="46">
        <v>90000</v>
      </c>
      <c r="U8" s="44">
        <v>103</v>
      </c>
      <c r="V8" s="44" t="s">
        <v>22</v>
      </c>
      <c r="W8" s="45"/>
      <c r="X8" s="47"/>
      <c r="Y8" s="45"/>
      <c r="Z8" s="46"/>
      <c r="AA8" s="45">
        <v>1</v>
      </c>
      <c r="AB8" s="47">
        <v>50000</v>
      </c>
      <c r="AC8" s="45"/>
      <c r="AD8" s="47"/>
      <c r="AE8" s="44">
        <v>103</v>
      </c>
      <c r="AF8" s="44" t="s">
        <v>22</v>
      </c>
      <c r="AG8" s="45">
        <f t="shared" si="1"/>
        <v>2</v>
      </c>
      <c r="AH8" s="52">
        <f t="shared" si="0"/>
        <v>140000</v>
      </c>
      <c r="AN8" s="53"/>
    </row>
    <row r="9" spans="1:40">
      <c r="A9" s="4">
        <v>104</v>
      </c>
      <c r="B9" s="4" t="s">
        <v>23</v>
      </c>
      <c r="C9" s="15"/>
      <c r="D9" s="66"/>
      <c r="E9" s="15"/>
      <c r="F9" s="2"/>
      <c r="G9" s="15"/>
      <c r="H9" s="66"/>
      <c r="I9" s="15"/>
      <c r="J9" s="16"/>
      <c r="K9" s="4">
        <v>104</v>
      </c>
      <c r="L9" s="4" t="s">
        <v>23</v>
      </c>
      <c r="M9" s="15"/>
      <c r="N9" s="17"/>
      <c r="O9" s="73"/>
      <c r="P9" s="2"/>
      <c r="Q9" s="15"/>
      <c r="R9" s="66"/>
      <c r="S9" s="15"/>
      <c r="T9" s="16"/>
      <c r="U9" s="4">
        <v>104</v>
      </c>
      <c r="V9" s="4" t="s">
        <v>23</v>
      </c>
      <c r="W9" s="15"/>
      <c r="X9" s="66"/>
      <c r="Y9" s="15"/>
      <c r="Z9" s="16"/>
      <c r="AA9" s="15"/>
      <c r="AB9" s="66"/>
      <c r="AC9" s="15">
        <v>3</v>
      </c>
      <c r="AD9" s="66">
        <v>12884880</v>
      </c>
      <c r="AE9" s="4">
        <v>104</v>
      </c>
      <c r="AF9" s="4" t="s">
        <v>23</v>
      </c>
      <c r="AG9" s="15">
        <f t="shared" si="1"/>
        <v>3</v>
      </c>
      <c r="AH9" s="2">
        <f t="shared" si="0"/>
        <v>12884880</v>
      </c>
      <c r="AN9" s="19"/>
    </row>
    <row r="10" spans="1:40" s="44" customFormat="1">
      <c r="A10" s="44">
        <v>105</v>
      </c>
      <c r="B10" s="44" t="s">
        <v>24</v>
      </c>
      <c r="C10" s="45"/>
      <c r="D10" s="47"/>
      <c r="E10" s="45"/>
      <c r="F10" s="52"/>
      <c r="G10" s="45"/>
      <c r="H10" s="47"/>
      <c r="I10" s="45"/>
      <c r="J10" s="46"/>
      <c r="K10" s="44">
        <v>105</v>
      </c>
      <c r="L10" s="44" t="s">
        <v>24</v>
      </c>
      <c r="M10" s="45"/>
      <c r="N10" s="48"/>
      <c r="O10" s="72"/>
      <c r="P10" s="52"/>
      <c r="Q10" s="45"/>
      <c r="R10" s="47"/>
      <c r="S10" s="45"/>
      <c r="T10" s="46"/>
      <c r="U10" s="44">
        <v>105</v>
      </c>
      <c r="V10" s="44" t="s">
        <v>24</v>
      </c>
      <c r="W10" s="45"/>
      <c r="X10" s="47"/>
      <c r="Y10" s="45"/>
      <c r="Z10" s="46"/>
      <c r="AA10" s="45"/>
      <c r="AB10" s="47"/>
      <c r="AC10" s="45"/>
      <c r="AD10" s="47"/>
      <c r="AE10" s="44">
        <v>105</v>
      </c>
      <c r="AF10" s="44" t="s">
        <v>24</v>
      </c>
      <c r="AG10" s="45">
        <f t="shared" si="1"/>
        <v>0</v>
      </c>
      <c r="AH10" s="52">
        <f t="shared" si="0"/>
        <v>0</v>
      </c>
      <c r="AN10" s="53"/>
    </row>
    <row r="11" spans="1:40" s="44" customFormat="1">
      <c r="A11" s="44">
        <v>111</v>
      </c>
      <c r="B11" s="44" t="s">
        <v>25</v>
      </c>
      <c r="C11" s="45"/>
      <c r="D11" s="47"/>
      <c r="E11" s="15"/>
      <c r="F11" s="2"/>
      <c r="G11" s="45"/>
      <c r="H11" s="47"/>
      <c r="I11" s="45"/>
      <c r="J11" s="46"/>
      <c r="K11" s="44">
        <v>111</v>
      </c>
      <c r="L11" s="44" t="s">
        <v>25</v>
      </c>
      <c r="M11" s="45"/>
      <c r="N11" s="48"/>
      <c r="O11" s="72"/>
      <c r="P11" s="52"/>
      <c r="Q11" s="45"/>
      <c r="R11" s="47"/>
      <c r="S11" s="45"/>
      <c r="T11" s="46"/>
      <c r="U11" s="44">
        <v>111</v>
      </c>
      <c r="V11" s="44" t="s">
        <v>25</v>
      </c>
      <c r="W11" s="45"/>
      <c r="X11" s="47"/>
      <c r="Y11" s="45"/>
      <c r="Z11" s="46"/>
      <c r="AA11" s="45"/>
      <c r="AB11" s="47"/>
      <c r="AC11" s="45"/>
      <c r="AD11" s="47"/>
      <c r="AE11" s="44">
        <v>111</v>
      </c>
      <c r="AF11" s="44" t="s">
        <v>25</v>
      </c>
      <c r="AG11" s="45">
        <f t="shared" si="1"/>
        <v>0</v>
      </c>
      <c r="AH11" s="52">
        <f t="shared" si="0"/>
        <v>0</v>
      </c>
      <c r="AN11" s="53"/>
    </row>
    <row r="12" spans="1:40">
      <c r="A12" s="4">
        <v>112</v>
      </c>
      <c r="B12" s="4" t="s">
        <v>26</v>
      </c>
      <c r="C12" s="15"/>
      <c r="D12" s="66"/>
      <c r="E12" s="45">
        <v>1</v>
      </c>
      <c r="F12" s="52">
        <v>89000</v>
      </c>
      <c r="G12" s="15"/>
      <c r="H12" s="66"/>
      <c r="I12" s="15">
        <v>1</v>
      </c>
      <c r="J12" s="16">
        <v>35000</v>
      </c>
      <c r="K12" s="4">
        <v>112</v>
      </c>
      <c r="L12" s="4" t="s">
        <v>26</v>
      </c>
      <c r="M12" s="15"/>
      <c r="N12" s="17"/>
      <c r="O12" s="73"/>
      <c r="P12" s="2"/>
      <c r="Q12" s="15"/>
      <c r="R12" s="66"/>
      <c r="S12" s="15"/>
      <c r="T12" s="16"/>
      <c r="U12" s="4">
        <v>112</v>
      </c>
      <c r="V12" s="4" t="s">
        <v>26</v>
      </c>
      <c r="W12" s="15">
        <v>1</v>
      </c>
      <c r="X12" s="66">
        <v>50000</v>
      </c>
      <c r="Y12" s="15"/>
      <c r="Z12" s="16"/>
      <c r="AA12" s="15">
        <v>2</v>
      </c>
      <c r="AB12" s="66">
        <v>240000</v>
      </c>
      <c r="AC12" s="15"/>
      <c r="AD12" s="66"/>
      <c r="AE12" s="4">
        <v>112</v>
      </c>
      <c r="AF12" s="4" t="s">
        <v>26</v>
      </c>
      <c r="AG12" s="15">
        <f t="shared" si="1"/>
        <v>5</v>
      </c>
      <c r="AH12" s="2">
        <f t="shared" si="0"/>
        <v>414000</v>
      </c>
      <c r="AM12" s="20"/>
    </row>
    <row r="13" spans="1:40" s="44" customFormat="1">
      <c r="A13" s="44">
        <v>113</v>
      </c>
      <c r="B13" s="44" t="s">
        <v>27</v>
      </c>
      <c r="C13" s="45"/>
      <c r="D13" s="47"/>
      <c r="E13" s="15"/>
      <c r="F13" s="16"/>
      <c r="G13" s="45"/>
      <c r="H13" s="47"/>
      <c r="I13" s="45"/>
      <c r="J13" s="46"/>
      <c r="K13" s="44">
        <v>113</v>
      </c>
      <c r="L13" s="44" t="s">
        <v>27</v>
      </c>
      <c r="M13" s="45"/>
      <c r="N13" s="48"/>
      <c r="O13" s="72"/>
      <c r="P13" s="52"/>
      <c r="Q13" s="45"/>
      <c r="R13" s="47"/>
      <c r="S13" s="45"/>
      <c r="T13" s="46"/>
      <c r="U13" s="44">
        <v>113</v>
      </c>
      <c r="V13" s="44" t="s">
        <v>27</v>
      </c>
      <c r="W13" s="45"/>
      <c r="X13" s="47"/>
      <c r="Y13" s="45"/>
      <c r="Z13" s="46"/>
      <c r="AA13" s="45"/>
      <c r="AB13" s="47"/>
      <c r="AC13" s="45"/>
      <c r="AD13" s="47"/>
      <c r="AE13" s="44">
        <v>113</v>
      </c>
      <c r="AF13" s="44" t="s">
        <v>27</v>
      </c>
      <c r="AG13" s="45">
        <f t="shared" si="1"/>
        <v>0</v>
      </c>
      <c r="AH13" s="52">
        <f t="shared" si="0"/>
        <v>0</v>
      </c>
    </row>
    <row r="14" spans="1:40">
      <c r="A14" s="4">
        <v>326</v>
      </c>
      <c r="B14" s="4" t="s">
        <v>28</v>
      </c>
      <c r="C14" s="15"/>
      <c r="D14" s="66"/>
      <c r="E14" s="45"/>
      <c r="F14" s="52"/>
      <c r="G14" s="15"/>
      <c r="H14" s="66"/>
      <c r="I14" s="15"/>
      <c r="J14" s="16"/>
      <c r="K14" s="4">
        <v>326</v>
      </c>
      <c r="L14" s="4" t="s">
        <v>28</v>
      </c>
      <c r="M14" s="15"/>
      <c r="N14" s="17"/>
      <c r="O14" s="73"/>
      <c r="P14" s="2"/>
      <c r="Q14" s="15"/>
      <c r="R14" s="66"/>
      <c r="S14" s="15"/>
      <c r="T14" s="16"/>
      <c r="U14" s="4">
        <v>326</v>
      </c>
      <c r="V14" s="4" t="s">
        <v>28</v>
      </c>
      <c r="W14" s="15"/>
      <c r="X14" s="66"/>
      <c r="Y14" s="15"/>
      <c r="Z14" s="16"/>
      <c r="AA14" s="15"/>
      <c r="AB14" s="66"/>
      <c r="AC14" s="15"/>
      <c r="AD14" s="66"/>
      <c r="AE14" s="4">
        <v>326</v>
      </c>
      <c r="AF14" s="4" t="s">
        <v>28</v>
      </c>
      <c r="AG14" s="15">
        <f t="shared" si="1"/>
        <v>0</v>
      </c>
      <c r="AH14" s="2">
        <f t="shared" si="0"/>
        <v>0</v>
      </c>
    </row>
    <row r="15" spans="1:40">
      <c r="A15" s="4">
        <v>329</v>
      </c>
      <c r="B15" s="4" t="s">
        <v>29</v>
      </c>
      <c r="C15" s="15">
        <v>3</v>
      </c>
      <c r="D15" s="66">
        <v>80200</v>
      </c>
      <c r="E15" s="15">
        <v>1</v>
      </c>
      <c r="F15" s="2">
        <v>60000</v>
      </c>
      <c r="G15" s="15">
        <v>1</v>
      </c>
      <c r="H15" s="66">
        <v>10000</v>
      </c>
      <c r="I15" s="15">
        <v>2</v>
      </c>
      <c r="J15" s="16">
        <v>95000</v>
      </c>
      <c r="K15" s="4">
        <v>329</v>
      </c>
      <c r="L15" s="4" t="s">
        <v>29</v>
      </c>
      <c r="M15" s="15">
        <v>6</v>
      </c>
      <c r="N15" s="17">
        <v>192679</v>
      </c>
      <c r="O15" s="73"/>
      <c r="P15" s="2"/>
      <c r="Q15" s="15">
        <v>1</v>
      </c>
      <c r="R15" s="66">
        <v>75000</v>
      </c>
      <c r="S15" s="15">
        <v>1</v>
      </c>
      <c r="T15" s="16">
        <v>35000</v>
      </c>
      <c r="U15" s="4">
        <v>329</v>
      </c>
      <c r="V15" s="4" t="s">
        <v>29</v>
      </c>
      <c r="W15" s="15"/>
      <c r="X15" s="66"/>
      <c r="Y15" s="15"/>
      <c r="Z15" s="16"/>
      <c r="AA15" s="15"/>
      <c r="AB15" s="66"/>
      <c r="AC15" s="15">
        <v>3</v>
      </c>
      <c r="AD15" s="66">
        <v>28155</v>
      </c>
      <c r="AE15" s="4">
        <v>329</v>
      </c>
      <c r="AF15" s="4" t="s">
        <v>29</v>
      </c>
      <c r="AG15" s="15">
        <f t="shared" si="1"/>
        <v>18</v>
      </c>
      <c r="AH15" s="2">
        <f t="shared" si="0"/>
        <v>576034</v>
      </c>
      <c r="AJ15" s="1"/>
      <c r="AK15" s="1"/>
      <c r="AL15" s="1"/>
      <c r="AM15" s="1"/>
      <c r="AN15" s="21"/>
    </row>
    <row r="16" spans="1:40" s="44" customFormat="1">
      <c r="A16" s="44">
        <v>433</v>
      </c>
      <c r="B16" s="44" t="s">
        <v>30</v>
      </c>
      <c r="C16" s="45"/>
      <c r="D16" s="47"/>
      <c r="E16" s="15"/>
      <c r="F16" s="16"/>
      <c r="G16" s="45"/>
      <c r="H16" s="47"/>
      <c r="I16" s="45"/>
      <c r="J16" s="46"/>
      <c r="K16" s="44">
        <v>433</v>
      </c>
      <c r="L16" s="44" t="s">
        <v>30</v>
      </c>
      <c r="M16" s="45"/>
      <c r="N16" s="48"/>
      <c r="O16" s="72"/>
      <c r="P16" s="52"/>
      <c r="Q16" s="45"/>
      <c r="R16" s="47"/>
      <c r="S16" s="45"/>
      <c r="T16" s="46"/>
      <c r="U16" s="44">
        <v>433</v>
      </c>
      <c r="V16" s="44" t="s">
        <v>30</v>
      </c>
      <c r="W16" s="45"/>
      <c r="X16" s="47"/>
      <c r="Y16" s="45"/>
      <c r="Z16" s="46"/>
      <c r="AA16" s="45"/>
      <c r="AB16" s="47"/>
      <c r="AC16" s="45"/>
      <c r="AD16" s="47"/>
      <c r="AE16" s="44">
        <v>433</v>
      </c>
      <c r="AF16" s="44" t="s">
        <v>30</v>
      </c>
      <c r="AG16" s="45">
        <f t="shared" si="1"/>
        <v>0</v>
      </c>
      <c r="AH16" s="52">
        <f t="shared" si="0"/>
        <v>0</v>
      </c>
      <c r="AJ16" s="54"/>
      <c r="AK16" s="54"/>
      <c r="AL16" s="54"/>
      <c r="AM16" s="54"/>
      <c r="AN16" s="55"/>
    </row>
    <row r="17" spans="1:40">
      <c r="A17" s="4">
        <v>434</v>
      </c>
      <c r="B17" s="4" t="s">
        <v>31</v>
      </c>
      <c r="C17" s="15"/>
      <c r="D17" s="66"/>
      <c r="E17" s="45"/>
      <c r="F17" s="52"/>
      <c r="G17" s="15"/>
      <c r="H17" s="66"/>
      <c r="I17" s="15"/>
      <c r="J17" s="16"/>
      <c r="K17" s="4">
        <v>434</v>
      </c>
      <c r="L17" s="4" t="s">
        <v>31</v>
      </c>
      <c r="M17" s="15"/>
      <c r="N17" s="17"/>
      <c r="O17" s="73"/>
      <c r="P17" s="2"/>
      <c r="Q17" s="15"/>
      <c r="R17" s="66"/>
      <c r="S17" s="15"/>
      <c r="T17" s="16"/>
      <c r="U17" s="4">
        <v>434</v>
      </c>
      <c r="V17" s="4" t="s">
        <v>31</v>
      </c>
      <c r="W17" s="15"/>
      <c r="X17" s="66"/>
      <c r="Y17" s="15"/>
      <c r="Z17" s="16"/>
      <c r="AA17" s="15"/>
      <c r="AB17" s="66"/>
      <c r="AC17" s="15"/>
      <c r="AD17" s="66"/>
      <c r="AE17" s="4">
        <v>434</v>
      </c>
      <c r="AF17" s="4" t="s">
        <v>32</v>
      </c>
      <c r="AG17" s="15">
        <f t="shared" si="1"/>
        <v>0</v>
      </c>
      <c r="AH17" s="2">
        <f t="shared" si="0"/>
        <v>0</v>
      </c>
    </row>
    <row r="18" spans="1:40" s="44" customFormat="1">
      <c r="A18" s="44">
        <v>435</v>
      </c>
      <c r="B18" s="44" t="s">
        <v>33</v>
      </c>
      <c r="C18" s="45">
        <v>6</v>
      </c>
      <c r="D18" s="47">
        <v>398880</v>
      </c>
      <c r="E18" s="15">
        <v>5</v>
      </c>
      <c r="F18" s="2">
        <v>244862</v>
      </c>
      <c r="G18" s="45">
        <v>13</v>
      </c>
      <c r="H18" s="47">
        <v>205300</v>
      </c>
      <c r="I18" s="45">
        <v>5</v>
      </c>
      <c r="J18" s="46">
        <v>204000</v>
      </c>
      <c r="K18" s="44">
        <v>435</v>
      </c>
      <c r="L18" s="44" t="s">
        <v>33</v>
      </c>
      <c r="M18" s="45">
        <v>5</v>
      </c>
      <c r="N18" s="48">
        <v>1216471</v>
      </c>
      <c r="O18" s="72">
        <v>10</v>
      </c>
      <c r="P18" s="52">
        <v>532175</v>
      </c>
      <c r="Q18" s="45">
        <v>4</v>
      </c>
      <c r="R18" s="47">
        <v>425350</v>
      </c>
      <c r="S18" s="45">
        <v>7</v>
      </c>
      <c r="T18" s="46">
        <v>593000</v>
      </c>
      <c r="U18" s="44">
        <v>435</v>
      </c>
      <c r="V18" s="44" t="s">
        <v>33</v>
      </c>
      <c r="W18" s="45">
        <v>3</v>
      </c>
      <c r="X18" s="47">
        <v>85000</v>
      </c>
      <c r="Y18" s="45">
        <v>6</v>
      </c>
      <c r="Z18" s="46">
        <v>185000</v>
      </c>
      <c r="AA18" s="45">
        <v>7</v>
      </c>
      <c r="AB18" s="47">
        <v>329818</v>
      </c>
      <c r="AC18" s="45">
        <v>6</v>
      </c>
      <c r="AD18" s="47">
        <v>154855</v>
      </c>
      <c r="AE18" s="44">
        <v>435</v>
      </c>
      <c r="AF18" s="44" t="s">
        <v>33</v>
      </c>
      <c r="AG18" s="45">
        <f t="shared" si="1"/>
        <v>77</v>
      </c>
      <c r="AH18" s="52">
        <f t="shared" si="0"/>
        <v>4574711</v>
      </c>
    </row>
    <row r="19" spans="1:40">
      <c r="A19" s="4">
        <v>436</v>
      </c>
      <c r="B19" s="4" t="s">
        <v>34</v>
      </c>
      <c r="C19" s="15">
        <v>2</v>
      </c>
      <c r="D19" s="66">
        <v>17500</v>
      </c>
      <c r="E19" s="45">
        <v>3</v>
      </c>
      <c r="F19" s="46">
        <v>91981</v>
      </c>
      <c r="G19" s="15">
        <v>2</v>
      </c>
      <c r="H19" s="66">
        <v>42000</v>
      </c>
      <c r="I19" s="15">
        <v>5</v>
      </c>
      <c r="J19" s="16">
        <v>132921</v>
      </c>
      <c r="K19" s="4">
        <v>436</v>
      </c>
      <c r="L19" s="4" t="s">
        <v>35</v>
      </c>
      <c r="M19" s="15">
        <v>1</v>
      </c>
      <c r="N19" s="17">
        <v>17680</v>
      </c>
      <c r="O19" s="73">
        <v>3</v>
      </c>
      <c r="P19" s="2">
        <v>157900</v>
      </c>
      <c r="Q19" s="15">
        <v>4</v>
      </c>
      <c r="R19" s="66">
        <v>72790</v>
      </c>
      <c r="S19" s="15">
        <v>2</v>
      </c>
      <c r="T19" s="16">
        <v>73406</v>
      </c>
      <c r="U19" s="4">
        <v>436</v>
      </c>
      <c r="V19" s="4" t="s">
        <v>35</v>
      </c>
      <c r="W19" s="15">
        <v>3</v>
      </c>
      <c r="X19" s="66">
        <v>72000</v>
      </c>
      <c r="Y19" s="15">
        <v>4</v>
      </c>
      <c r="Z19" s="16">
        <v>112670</v>
      </c>
      <c r="AA19" s="15">
        <v>3</v>
      </c>
      <c r="AB19" s="66">
        <v>89424</v>
      </c>
      <c r="AC19" s="15">
        <v>1</v>
      </c>
      <c r="AD19" s="66">
        <v>73437</v>
      </c>
      <c r="AE19" s="4">
        <v>436</v>
      </c>
      <c r="AF19" s="4" t="s">
        <v>35</v>
      </c>
      <c r="AG19" s="15">
        <f t="shared" si="1"/>
        <v>33</v>
      </c>
      <c r="AH19" s="2">
        <f t="shared" si="0"/>
        <v>953709</v>
      </c>
      <c r="AJ19" s="7"/>
      <c r="AK19" s="7"/>
      <c r="AL19" s="7"/>
      <c r="AM19" s="7"/>
      <c r="AN19" s="7"/>
    </row>
    <row r="20" spans="1:40" s="44" customFormat="1">
      <c r="A20" s="44">
        <v>437</v>
      </c>
      <c r="B20" s="44" t="s">
        <v>36</v>
      </c>
      <c r="C20" s="45"/>
      <c r="D20" s="47"/>
      <c r="E20" s="15"/>
      <c r="F20" s="16"/>
      <c r="G20" s="45"/>
      <c r="H20" s="47"/>
      <c r="I20" s="45"/>
      <c r="J20" s="46"/>
      <c r="K20" s="44">
        <v>437</v>
      </c>
      <c r="L20" s="44" t="s">
        <v>36</v>
      </c>
      <c r="M20" s="45"/>
      <c r="N20" s="48"/>
      <c r="O20" s="72"/>
      <c r="P20" s="52"/>
      <c r="Q20" s="45"/>
      <c r="R20" s="47"/>
      <c r="S20" s="45"/>
      <c r="T20" s="46"/>
      <c r="U20" s="44">
        <v>437</v>
      </c>
      <c r="V20" s="44" t="s">
        <v>36</v>
      </c>
      <c r="W20" s="45">
        <v>1</v>
      </c>
      <c r="X20" s="47">
        <v>39869</v>
      </c>
      <c r="Y20" s="45"/>
      <c r="Z20" s="46"/>
      <c r="AA20" s="45"/>
      <c r="AB20" s="47"/>
      <c r="AC20" s="45"/>
      <c r="AD20" s="47"/>
      <c r="AE20" s="44">
        <v>437</v>
      </c>
      <c r="AF20" s="44" t="s">
        <v>36</v>
      </c>
      <c r="AG20" s="45">
        <f t="shared" si="1"/>
        <v>1</v>
      </c>
      <c r="AH20" s="52">
        <f t="shared" si="0"/>
        <v>39869</v>
      </c>
    </row>
    <row r="21" spans="1:40">
      <c r="A21" s="4">
        <v>438</v>
      </c>
      <c r="B21" s="4" t="s">
        <v>37</v>
      </c>
      <c r="C21" s="15">
        <v>3</v>
      </c>
      <c r="D21" s="66">
        <v>103000</v>
      </c>
      <c r="E21" s="45">
        <v>3</v>
      </c>
      <c r="F21" s="52">
        <v>361499</v>
      </c>
      <c r="G21" s="15">
        <v>1</v>
      </c>
      <c r="H21" s="66">
        <v>5700</v>
      </c>
      <c r="I21" s="15">
        <v>2</v>
      </c>
      <c r="J21" s="16">
        <v>32500</v>
      </c>
      <c r="K21" s="4">
        <v>438</v>
      </c>
      <c r="L21" s="4" t="s">
        <v>37</v>
      </c>
      <c r="M21" s="15">
        <v>3</v>
      </c>
      <c r="N21" s="17">
        <v>12001</v>
      </c>
      <c r="O21" s="73"/>
      <c r="P21" s="2"/>
      <c r="Q21" s="15">
        <v>1</v>
      </c>
      <c r="R21" s="66">
        <v>50000</v>
      </c>
      <c r="S21" s="15">
        <v>2</v>
      </c>
      <c r="T21" s="16">
        <v>10875</v>
      </c>
      <c r="U21" s="4">
        <v>438</v>
      </c>
      <c r="V21" s="4" t="s">
        <v>37</v>
      </c>
      <c r="W21" s="15">
        <v>1</v>
      </c>
      <c r="X21" s="66">
        <v>10000</v>
      </c>
      <c r="Y21" s="15">
        <v>6</v>
      </c>
      <c r="Z21" s="16">
        <v>12369000</v>
      </c>
      <c r="AA21" s="15">
        <v>4</v>
      </c>
      <c r="AB21" s="66">
        <v>152000</v>
      </c>
      <c r="AC21" s="15">
        <v>7</v>
      </c>
      <c r="AD21" s="66">
        <v>1413000</v>
      </c>
      <c r="AE21" s="4">
        <v>438</v>
      </c>
      <c r="AF21" s="4" t="s">
        <v>37</v>
      </c>
      <c r="AG21" s="15">
        <f t="shared" si="1"/>
        <v>33</v>
      </c>
      <c r="AH21" s="2">
        <f t="shared" si="0"/>
        <v>14519575</v>
      </c>
    </row>
    <row r="22" spans="1:40" s="44" customFormat="1">
      <c r="A22" s="44">
        <v>439</v>
      </c>
      <c r="B22" s="44" t="s">
        <v>38</v>
      </c>
      <c r="C22" s="45"/>
      <c r="D22" s="47"/>
      <c r="E22" s="15">
        <v>1</v>
      </c>
      <c r="F22" s="16">
        <v>1500000</v>
      </c>
      <c r="G22" s="45"/>
      <c r="H22" s="47"/>
      <c r="I22" s="45"/>
      <c r="J22" s="46"/>
      <c r="K22" s="44">
        <v>439</v>
      </c>
      <c r="L22" s="44" t="s">
        <v>38</v>
      </c>
      <c r="M22" s="45">
        <v>4</v>
      </c>
      <c r="N22" s="48">
        <v>5000000</v>
      </c>
      <c r="O22" s="72"/>
      <c r="P22" s="52"/>
      <c r="Q22" s="45"/>
      <c r="R22" s="47"/>
      <c r="S22" s="45"/>
      <c r="T22" s="46"/>
      <c r="U22" s="44">
        <v>439</v>
      </c>
      <c r="V22" s="44" t="s">
        <v>38</v>
      </c>
      <c r="W22" s="45"/>
      <c r="X22" s="47"/>
      <c r="Y22" s="45"/>
      <c r="Z22" s="46"/>
      <c r="AA22" s="45"/>
      <c r="AB22" s="47"/>
      <c r="AC22" s="45"/>
      <c r="AD22" s="47"/>
      <c r="AE22" s="44">
        <v>439</v>
      </c>
      <c r="AF22" s="44" t="s">
        <v>38</v>
      </c>
      <c r="AG22" s="45">
        <f t="shared" si="1"/>
        <v>5</v>
      </c>
      <c r="AH22" s="52">
        <f t="shared" si="0"/>
        <v>6500000</v>
      </c>
    </row>
    <row r="23" spans="1:40">
      <c r="A23" s="4">
        <v>440</v>
      </c>
      <c r="B23" s="4" t="s">
        <v>39</v>
      </c>
      <c r="C23" s="15">
        <v>2</v>
      </c>
      <c r="D23" s="66">
        <v>43500</v>
      </c>
      <c r="E23" s="45">
        <v>1</v>
      </c>
      <c r="F23" s="52">
        <v>20000</v>
      </c>
      <c r="G23" s="15"/>
      <c r="H23" s="66"/>
      <c r="I23" s="15">
        <v>2</v>
      </c>
      <c r="J23" s="16">
        <v>68000</v>
      </c>
      <c r="K23" s="4">
        <v>440</v>
      </c>
      <c r="L23" s="4" t="s">
        <v>39</v>
      </c>
      <c r="M23" s="15">
        <v>1</v>
      </c>
      <c r="N23" s="17">
        <v>165000</v>
      </c>
      <c r="O23" s="73">
        <v>2</v>
      </c>
      <c r="P23" s="2">
        <v>370000</v>
      </c>
      <c r="Q23" s="15"/>
      <c r="R23" s="66"/>
      <c r="S23" s="15">
        <v>2</v>
      </c>
      <c r="T23" s="16">
        <v>44400</v>
      </c>
      <c r="U23" s="4">
        <v>440</v>
      </c>
      <c r="V23" s="4" t="s">
        <v>39</v>
      </c>
      <c r="W23" s="15">
        <v>1</v>
      </c>
      <c r="X23" s="66">
        <v>2000</v>
      </c>
      <c r="Y23" s="15">
        <v>1</v>
      </c>
      <c r="Z23" s="16">
        <v>50000</v>
      </c>
      <c r="AA23" s="15">
        <v>1</v>
      </c>
      <c r="AB23" s="66">
        <v>30000</v>
      </c>
      <c r="AC23" s="15">
        <v>1</v>
      </c>
      <c r="AD23" s="66">
        <v>600</v>
      </c>
      <c r="AE23" s="4">
        <v>440</v>
      </c>
      <c r="AF23" s="4" t="s">
        <v>39</v>
      </c>
      <c r="AG23" s="15">
        <f t="shared" si="1"/>
        <v>14</v>
      </c>
      <c r="AH23" s="2">
        <f t="shared" si="0"/>
        <v>793500</v>
      </c>
      <c r="AN23" s="19"/>
    </row>
    <row r="24" spans="1:40" s="44" customFormat="1">
      <c r="A24" s="44">
        <v>441</v>
      </c>
      <c r="B24" s="44" t="s">
        <v>40</v>
      </c>
      <c r="C24" s="45">
        <v>6</v>
      </c>
      <c r="D24" s="47">
        <v>0</v>
      </c>
      <c r="E24" s="15">
        <v>5</v>
      </c>
      <c r="F24" s="2">
        <v>0</v>
      </c>
      <c r="G24" s="45"/>
      <c r="H24" s="47"/>
      <c r="I24" s="45">
        <v>18</v>
      </c>
      <c r="J24" s="46">
        <v>0</v>
      </c>
      <c r="K24" s="44">
        <v>441</v>
      </c>
      <c r="L24" s="44" t="s">
        <v>40</v>
      </c>
      <c r="M24" s="45">
        <v>7</v>
      </c>
      <c r="N24" s="48">
        <v>0</v>
      </c>
      <c r="O24" s="72">
        <v>5</v>
      </c>
      <c r="P24" s="52">
        <v>0</v>
      </c>
      <c r="Q24" s="45">
        <v>11</v>
      </c>
      <c r="R24" s="47">
        <v>0</v>
      </c>
      <c r="S24" s="45">
        <v>10</v>
      </c>
      <c r="T24" s="46">
        <v>0</v>
      </c>
      <c r="U24" s="44">
        <v>441</v>
      </c>
      <c r="V24" s="44" t="s">
        <v>40</v>
      </c>
      <c r="W24" s="45">
        <v>11</v>
      </c>
      <c r="X24" s="47">
        <v>0</v>
      </c>
      <c r="Y24" s="45">
        <v>8</v>
      </c>
      <c r="Z24" s="46">
        <v>0</v>
      </c>
      <c r="AA24" s="45">
        <v>12</v>
      </c>
      <c r="AB24" s="47">
        <v>0</v>
      </c>
      <c r="AC24" s="45">
        <v>5</v>
      </c>
      <c r="AD24" s="47">
        <v>0</v>
      </c>
      <c r="AE24" s="44">
        <v>441</v>
      </c>
      <c r="AF24" s="44" t="s">
        <v>40</v>
      </c>
      <c r="AG24" s="45">
        <f t="shared" si="1"/>
        <v>98</v>
      </c>
      <c r="AH24" s="52">
        <f t="shared" si="0"/>
        <v>0</v>
      </c>
    </row>
    <row r="25" spans="1:40">
      <c r="A25" s="4">
        <v>645</v>
      </c>
      <c r="B25" s="4" t="s">
        <v>41</v>
      </c>
      <c r="C25" s="15">
        <v>1</v>
      </c>
      <c r="D25" s="66">
        <v>25000</v>
      </c>
      <c r="E25" s="45">
        <v>2</v>
      </c>
      <c r="F25" s="52">
        <v>15000</v>
      </c>
      <c r="G25" s="15"/>
      <c r="H25" s="66"/>
      <c r="I25" s="15">
        <v>1</v>
      </c>
      <c r="J25" s="16">
        <v>2000</v>
      </c>
      <c r="K25" s="4">
        <v>645</v>
      </c>
      <c r="L25" s="4" t="s">
        <v>41</v>
      </c>
      <c r="M25" s="15"/>
      <c r="N25" s="17"/>
      <c r="O25" s="73"/>
      <c r="P25" s="2"/>
      <c r="Q25" s="15"/>
      <c r="R25" s="66"/>
      <c r="S25" s="15"/>
      <c r="T25" s="16"/>
      <c r="U25" s="4">
        <v>645</v>
      </c>
      <c r="V25" s="4" t="s">
        <v>41</v>
      </c>
      <c r="W25" s="15"/>
      <c r="X25" s="66"/>
      <c r="Y25" s="15"/>
      <c r="Z25" s="16"/>
      <c r="AA25" s="15">
        <v>1</v>
      </c>
      <c r="AB25" s="66">
        <v>5000</v>
      </c>
      <c r="AC25" s="15">
        <v>1</v>
      </c>
      <c r="AD25" s="66">
        <v>5000</v>
      </c>
      <c r="AE25" s="4">
        <v>645</v>
      </c>
      <c r="AF25" s="4" t="s">
        <v>41</v>
      </c>
      <c r="AG25" s="15">
        <f t="shared" si="1"/>
        <v>6</v>
      </c>
      <c r="AH25" s="2">
        <f t="shared" si="0"/>
        <v>52000</v>
      </c>
    </row>
    <row r="26" spans="1:40" s="44" customFormat="1">
      <c r="A26" s="44">
        <v>649</v>
      </c>
      <c r="B26" s="44" t="s">
        <v>42</v>
      </c>
      <c r="C26" s="45"/>
      <c r="D26" s="53"/>
      <c r="E26" s="15"/>
      <c r="F26" s="16"/>
      <c r="G26" s="45">
        <v>2</v>
      </c>
      <c r="H26" s="47">
        <v>10001</v>
      </c>
      <c r="I26" s="45"/>
      <c r="J26" s="46"/>
      <c r="K26" s="44">
        <v>649</v>
      </c>
      <c r="L26" s="44" t="s">
        <v>42</v>
      </c>
      <c r="M26" s="45"/>
      <c r="N26" s="48"/>
      <c r="O26" s="72"/>
      <c r="P26" s="52"/>
      <c r="Q26" s="45"/>
      <c r="R26" s="47"/>
      <c r="S26" s="45"/>
      <c r="T26" s="46"/>
      <c r="U26" s="44">
        <v>649</v>
      </c>
      <c r="V26" s="44" t="s">
        <v>42</v>
      </c>
      <c r="W26" s="45"/>
      <c r="X26" s="47"/>
      <c r="Y26" s="45"/>
      <c r="Z26" s="46"/>
      <c r="AA26" s="45"/>
      <c r="AB26" s="47"/>
      <c r="AC26" s="45"/>
      <c r="AD26" s="47"/>
      <c r="AE26" s="44">
        <v>649</v>
      </c>
      <c r="AF26" s="44" t="s">
        <v>42</v>
      </c>
      <c r="AG26" s="45">
        <f t="shared" si="1"/>
        <v>2</v>
      </c>
      <c r="AH26" s="52">
        <f t="shared" si="0"/>
        <v>10001</v>
      </c>
    </row>
    <row r="27" spans="1:40">
      <c r="A27" s="4">
        <v>700</v>
      </c>
      <c r="B27" s="4" t="s">
        <v>43</v>
      </c>
      <c r="C27" s="15">
        <v>13</v>
      </c>
      <c r="D27" s="66">
        <v>59850</v>
      </c>
      <c r="E27" s="45">
        <v>10</v>
      </c>
      <c r="F27" s="46">
        <v>60109</v>
      </c>
      <c r="G27" s="15">
        <v>11</v>
      </c>
      <c r="H27" s="66">
        <v>55400</v>
      </c>
      <c r="I27" s="15">
        <v>33</v>
      </c>
      <c r="J27" s="16">
        <v>98701</v>
      </c>
      <c r="K27" s="4">
        <v>700</v>
      </c>
      <c r="L27" s="4" t="s">
        <v>43</v>
      </c>
      <c r="M27" s="15">
        <v>10</v>
      </c>
      <c r="N27" s="17">
        <v>48900</v>
      </c>
      <c r="O27" s="73">
        <v>10</v>
      </c>
      <c r="P27" s="2">
        <v>25675</v>
      </c>
      <c r="Q27" s="15">
        <v>13</v>
      </c>
      <c r="R27" s="66">
        <v>101850</v>
      </c>
      <c r="S27" s="15">
        <v>4</v>
      </c>
      <c r="T27" s="16">
        <v>38200</v>
      </c>
      <c r="U27" s="4">
        <v>700</v>
      </c>
      <c r="V27" s="4" t="s">
        <v>43</v>
      </c>
      <c r="W27" s="15">
        <v>11</v>
      </c>
      <c r="X27" s="66">
        <v>77735</v>
      </c>
      <c r="Y27" s="15">
        <v>14</v>
      </c>
      <c r="Z27" s="16">
        <v>51750</v>
      </c>
      <c r="AA27" s="15">
        <v>13</v>
      </c>
      <c r="AB27" s="66">
        <v>45173</v>
      </c>
      <c r="AC27" s="15">
        <v>9</v>
      </c>
      <c r="AD27" s="66">
        <v>45600</v>
      </c>
      <c r="AE27" s="4">
        <v>700</v>
      </c>
      <c r="AF27" s="4" t="s">
        <v>43</v>
      </c>
      <c r="AG27" s="15">
        <f t="shared" si="1"/>
        <v>151</v>
      </c>
      <c r="AH27" s="16">
        <f t="shared" si="0"/>
        <v>708943</v>
      </c>
    </row>
    <row r="28" spans="1:40" s="44" customFormat="1">
      <c r="A28" s="44">
        <v>800</v>
      </c>
      <c r="B28" s="56" t="s">
        <v>44</v>
      </c>
      <c r="C28" s="57">
        <v>1</v>
      </c>
      <c r="D28" s="67">
        <v>30000</v>
      </c>
      <c r="E28" s="15">
        <v>1</v>
      </c>
      <c r="F28" s="16">
        <v>6500</v>
      </c>
      <c r="G28" s="57">
        <v>1</v>
      </c>
      <c r="H28" s="67">
        <v>30000</v>
      </c>
      <c r="I28" s="57"/>
      <c r="J28" s="58"/>
      <c r="K28" s="44">
        <v>800</v>
      </c>
      <c r="L28" s="56" t="s">
        <v>44</v>
      </c>
      <c r="M28" s="57"/>
      <c r="N28" s="59"/>
      <c r="O28" s="74"/>
      <c r="P28" s="71"/>
      <c r="Q28" s="57"/>
      <c r="R28" s="67"/>
      <c r="S28" s="57">
        <v>1</v>
      </c>
      <c r="T28" s="58">
        <v>5000</v>
      </c>
      <c r="U28" s="44">
        <v>800</v>
      </c>
      <c r="V28" s="56" t="s">
        <v>44</v>
      </c>
      <c r="W28" s="57"/>
      <c r="X28" s="67"/>
      <c r="Y28" s="57">
        <v>2</v>
      </c>
      <c r="Z28" s="58">
        <v>14400</v>
      </c>
      <c r="AA28" s="57"/>
      <c r="AB28" s="67"/>
      <c r="AC28" s="57"/>
      <c r="AD28" s="67"/>
      <c r="AE28" s="44">
        <v>800</v>
      </c>
      <c r="AF28" s="56" t="s">
        <v>44</v>
      </c>
      <c r="AG28" s="45">
        <f t="shared" si="1"/>
        <v>6</v>
      </c>
      <c r="AH28" s="58">
        <f t="shared" si="0"/>
        <v>85900</v>
      </c>
    </row>
    <row r="29" spans="1:40">
      <c r="B29" s="24" t="s">
        <v>45</v>
      </c>
      <c r="C29" s="25">
        <f t="shared" ref="C29:J29" si="2">SUM(C6:C28)</f>
        <v>43</v>
      </c>
      <c r="D29" s="26">
        <f t="shared" si="2"/>
        <v>4080280</v>
      </c>
      <c r="E29" s="57">
        <f>SUM(E6:E28)</f>
        <v>37</v>
      </c>
      <c r="F29" s="71">
        <f>SUM(F6:F28)</f>
        <v>3783951</v>
      </c>
      <c r="G29" s="25">
        <f t="shared" si="2"/>
        <v>34</v>
      </c>
      <c r="H29" s="27">
        <f t="shared" si="2"/>
        <v>1993401</v>
      </c>
      <c r="I29" s="25">
        <f t="shared" si="2"/>
        <v>76</v>
      </c>
      <c r="J29" s="28">
        <f t="shared" si="2"/>
        <v>3325472</v>
      </c>
      <c r="K29" s="28"/>
      <c r="L29" s="24" t="s">
        <v>45</v>
      </c>
      <c r="M29" s="25">
        <f t="shared" ref="M29:R29" si="3">SUM(M6:M28)</f>
        <v>40</v>
      </c>
      <c r="N29" s="27">
        <f t="shared" si="3"/>
        <v>8390131</v>
      </c>
      <c r="O29" s="25">
        <f t="shared" si="3"/>
        <v>35</v>
      </c>
      <c r="P29" s="27">
        <f t="shared" si="3"/>
        <v>4989950</v>
      </c>
      <c r="Q29" s="25">
        <f t="shared" si="3"/>
        <v>34</v>
      </c>
      <c r="R29" s="27">
        <f t="shared" si="3"/>
        <v>724990</v>
      </c>
      <c r="S29" s="25">
        <f>SUM(S6:S28)</f>
        <v>36</v>
      </c>
      <c r="T29" s="27">
        <f>SUM(T6:T28)</f>
        <v>4907141</v>
      </c>
      <c r="U29" s="28"/>
      <c r="V29" s="24" t="s">
        <v>45</v>
      </c>
      <c r="W29" s="25">
        <f t="shared" ref="W29:AD29" si="4">SUM(W6:W28)</f>
        <v>37</v>
      </c>
      <c r="X29" s="27">
        <f t="shared" si="4"/>
        <v>2454864</v>
      </c>
      <c r="Y29" s="25">
        <f t="shared" si="4"/>
        <v>46</v>
      </c>
      <c r="Z29" s="27">
        <f t="shared" si="4"/>
        <v>14749380</v>
      </c>
      <c r="AA29" s="25">
        <f t="shared" si="4"/>
        <v>49</v>
      </c>
      <c r="AB29" s="27">
        <f t="shared" si="4"/>
        <v>2464795</v>
      </c>
      <c r="AC29" s="25">
        <f t="shared" si="4"/>
        <v>45</v>
      </c>
      <c r="AD29" s="28">
        <f t="shared" si="4"/>
        <v>18747439</v>
      </c>
      <c r="AE29" s="28"/>
      <c r="AF29" s="24" t="s">
        <v>46</v>
      </c>
      <c r="AG29" s="25">
        <f>SUM(AG6:AG28)</f>
        <v>512</v>
      </c>
      <c r="AH29" s="28">
        <f>SUM(AH6:AH28)</f>
        <v>70611794</v>
      </c>
      <c r="AI29" s="29"/>
    </row>
    <row r="30" spans="1:40">
      <c r="C30" s="30"/>
      <c r="D30" s="31"/>
      <c r="E30" s="30"/>
      <c r="F30" s="31"/>
      <c r="G30" s="30"/>
      <c r="H30" s="31"/>
      <c r="I30" s="30"/>
      <c r="J30" s="29"/>
      <c r="K30" s="29"/>
      <c r="M30" s="30"/>
      <c r="N30" s="31"/>
      <c r="O30" s="30"/>
      <c r="P30" s="31"/>
      <c r="Q30" s="30"/>
      <c r="R30" s="66"/>
      <c r="S30" s="30"/>
      <c r="T30" s="29"/>
      <c r="U30" s="29"/>
      <c r="W30" s="30"/>
      <c r="X30" s="29"/>
      <c r="Y30" s="30"/>
      <c r="Z30" s="31"/>
      <c r="AA30" s="30"/>
      <c r="AB30" s="31"/>
      <c r="AC30" s="32"/>
      <c r="AD30" s="7"/>
      <c r="AE30" s="29"/>
      <c r="AG30" s="30"/>
      <c r="AH30" s="29"/>
    </row>
    <row r="31" spans="1:40">
      <c r="B31" s="29" t="s">
        <v>47</v>
      </c>
      <c r="C31" s="33"/>
      <c r="D31" s="3">
        <v>36146</v>
      </c>
      <c r="E31" s="30"/>
      <c r="F31" s="3">
        <v>33626</v>
      </c>
      <c r="G31" s="30"/>
      <c r="H31" s="3">
        <v>28747</v>
      </c>
      <c r="I31" s="35"/>
      <c r="J31" s="36">
        <v>26601</v>
      </c>
      <c r="K31" s="34"/>
      <c r="L31" s="29" t="s">
        <v>47</v>
      </c>
      <c r="M31" s="35"/>
      <c r="N31" s="23"/>
      <c r="O31" s="35"/>
      <c r="P31" s="23"/>
      <c r="Q31" s="35"/>
      <c r="R31" s="68"/>
      <c r="S31" s="35"/>
      <c r="T31" s="36"/>
      <c r="U31" s="34"/>
      <c r="V31" s="29" t="s">
        <v>47</v>
      </c>
      <c r="W31" s="35"/>
      <c r="X31" s="23"/>
      <c r="Y31" s="35"/>
      <c r="Z31" s="23"/>
      <c r="AA31" s="35"/>
      <c r="AB31" s="23"/>
      <c r="AC31" s="35"/>
      <c r="AD31" s="36"/>
      <c r="AE31" s="34"/>
      <c r="AF31" s="29" t="s">
        <v>47</v>
      </c>
      <c r="AG31" s="61"/>
      <c r="AH31" s="36">
        <f>SUM(D31+F31+H31+J31+N31+P31+R31+T31+32*+Z31+AB31+AD31+32)</f>
        <v>125152</v>
      </c>
    </row>
    <row r="32" spans="1:40">
      <c r="B32" s="24"/>
      <c r="C32" s="37"/>
      <c r="D32" s="26"/>
      <c r="E32" s="38"/>
      <c r="F32" s="26"/>
      <c r="G32" s="38"/>
      <c r="H32" s="26"/>
      <c r="I32" s="38"/>
      <c r="J32" s="39"/>
      <c r="K32" s="39"/>
      <c r="L32" s="24"/>
      <c r="M32" s="38"/>
      <c r="N32" s="26">
        <v>28581</v>
      </c>
      <c r="O32" s="38"/>
      <c r="P32" s="26">
        <v>62144</v>
      </c>
      <c r="Q32" s="38"/>
      <c r="R32" s="27">
        <v>36905</v>
      </c>
      <c r="S32" s="38"/>
      <c r="T32" s="39">
        <v>29088</v>
      </c>
      <c r="U32" s="39"/>
      <c r="V32" s="24"/>
      <c r="W32" s="38"/>
      <c r="X32" s="26">
        <v>27863</v>
      </c>
      <c r="Y32" s="38"/>
      <c r="Z32" s="26">
        <v>37752</v>
      </c>
      <c r="AA32" s="38"/>
      <c r="AB32" s="26">
        <v>27429</v>
      </c>
      <c r="AC32" s="38"/>
      <c r="AD32" s="39">
        <v>101770</v>
      </c>
      <c r="AE32" s="39"/>
      <c r="AF32" s="24"/>
      <c r="AG32" s="38"/>
      <c r="AH32" s="39"/>
    </row>
    <row r="33" spans="2:34">
      <c r="B33" s="7"/>
      <c r="C33" s="32"/>
      <c r="D33" s="40"/>
      <c r="E33" s="7"/>
      <c r="F33" s="7"/>
      <c r="G33" s="32"/>
      <c r="H33" s="40"/>
      <c r="I33" s="7"/>
      <c r="J33" s="7"/>
      <c r="K33" s="7"/>
      <c r="L33" s="7"/>
      <c r="S33" s="29"/>
      <c r="T33" s="29"/>
      <c r="U33" s="29"/>
      <c r="V33" s="29"/>
      <c r="W33" s="30"/>
      <c r="X33" s="29"/>
      <c r="AC33" s="22"/>
      <c r="AD33" s="22"/>
      <c r="AE33" s="29"/>
      <c r="AF33" s="29"/>
      <c r="AG33" s="29"/>
      <c r="AH33" s="29"/>
    </row>
    <row r="34" spans="2:34">
      <c r="B34" s="24" t="s">
        <v>48</v>
      </c>
      <c r="C34" s="25"/>
      <c r="D34" s="41">
        <v>347</v>
      </c>
      <c r="E34" s="42"/>
      <c r="F34" s="42">
        <v>375</v>
      </c>
      <c r="G34" s="25"/>
      <c r="H34" s="41">
        <v>307</v>
      </c>
      <c r="I34" s="42"/>
      <c r="J34" s="42">
        <v>394</v>
      </c>
      <c r="K34" s="42"/>
      <c r="L34" s="24" t="s">
        <v>49</v>
      </c>
      <c r="M34" s="25"/>
      <c r="N34" s="41">
        <v>333</v>
      </c>
      <c r="O34" s="42"/>
      <c r="P34" s="42">
        <v>277</v>
      </c>
      <c r="Q34" s="25"/>
      <c r="R34" s="69">
        <v>346</v>
      </c>
      <c r="S34" s="42"/>
      <c r="T34" s="42">
        <v>266</v>
      </c>
      <c r="U34" s="42"/>
      <c r="V34" s="24" t="s">
        <v>49</v>
      </c>
      <c r="W34" s="25"/>
      <c r="X34" s="41">
        <v>362</v>
      </c>
      <c r="Y34" s="42"/>
      <c r="Z34" s="42">
        <v>316</v>
      </c>
      <c r="AA34" s="25"/>
      <c r="AB34" s="41">
        <v>334</v>
      </c>
      <c r="AC34" s="42"/>
      <c r="AD34" s="42">
        <v>297</v>
      </c>
      <c r="AE34" s="42"/>
      <c r="AF34" s="24" t="s">
        <v>50</v>
      </c>
      <c r="AG34" s="38"/>
      <c r="AH34" s="63">
        <f>SUM(D34+F34+H34+J34+N34+P34+R34+T34+X34+Z34+AB34+AD34)</f>
        <v>3954</v>
      </c>
    </row>
    <row r="35" spans="2:34">
      <c r="W35" s="43"/>
      <c r="AH35" s="62"/>
    </row>
  </sheetData>
  <mergeCells count="2">
    <mergeCell ref="AB2:AD2"/>
    <mergeCell ref="AL2:AN2"/>
  </mergeCells>
  <phoneticPr fontId="0" type="noConversion"/>
  <pageMargins left="0.75" right="0.37" top="0.5" bottom="0.5" header="0.5" footer="0.5"/>
  <pageSetup scale="71" orientation="landscape" r:id="rId1"/>
  <headerFooter alignWithMargins="0"/>
  <colBreaks count="1" manualBreakCount="1">
    <brk id="14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F42734F2E1B94A943D374AA0445AA0" ma:contentTypeVersion="476" ma:contentTypeDescription="Create a new document." ma:contentTypeScope="" ma:versionID="c5be72cd276b637ef0fb0f929f6e5554">
  <xsd:schema xmlns:xsd="http://www.w3.org/2001/XMLSchema" xmlns:xs="http://www.w3.org/2001/XMLSchema" xmlns:p="http://schemas.microsoft.com/office/2006/metadata/properties" xmlns:ns2="a2d38b4d-d548-4c86-ab20-0153d70f3c60" xmlns:ns3="189a179a-9647-4d7c-8909-6e315d4ecb13" targetNamespace="http://schemas.microsoft.com/office/2006/metadata/properties" ma:root="true" ma:fieldsID="481e26f64ef0cccb29ef1a40846f415d" ns2:_="" ns3:_="">
    <xsd:import namespace="a2d38b4d-d548-4c86-ab20-0153d70f3c60"/>
    <xsd:import namespace="189a179a-9647-4d7c-8909-6e315d4ecb1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38b4d-d548-4c86-ab20-0153d70f3c6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a179a-9647-4d7c-8909-6e315d4ecb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2d38b4d-d548-4c86-ab20-0153d70f3c60">K53U3DMAXX5E-1923638110-22614</_dlc_DocId>
    <_dlc_DocIdUrl xmlns="a2d38b4d-d548-4c86-ab20-0153d70f3c60">
      <Url>https://sedonaaz.sharepoint.com/sites/CD/_layouts/15/DocIdRedir.aspx?ID=K53U3DMAXX5E-1923638110-22614</Url>
      <Description>K53U3DMAXX5E-1923638110-22614</Description>
    </_dlc_DocIdUrl>
  </documentManagement>
</p:properties>
</file>

<file path=customXml/itemProps1.xml><?xml version="1.0" encoding="utf-8"?>
<ds:datastoreItem xmlns:ds="http://schemas.openxmlformats.org/officeDocument/2006/customXml" ds:itemID="{68F75934-3C64-4F13-A52E-2D342F629BC1}"/>
</file>

<file path=customXml/itemProps2.xml><?xml version="1.0" encoding="utf-8"?>
<ds:datastoreItem xmlns:ds="http://schemas.openxmlformats.org/officeDocument/2006/customXml" ds:itemID="{D46907B7-E127-417B-BA08-BAD30A2B5C8B}"/>
</file>

<file path=customXml/itemProps3.xml><?xml version="1.0" encoding="utf-8"?>
<ds:datastoreItem xmlns:ds="http://schemas.openxmlformats.org/officeDocument/2006/customXml" ds:itemID="{376B9F18-0D1D-4E07-9097-9127832B0D78}"/>
</file>

<file path=customXml/itemProps4.xml><?xml version="1.0" encoding="utf-8"?>
<ds:datastoreItem xmlns:ds="http://schemas.openxmlformats.org/officeDocument/2006/customXml" ds:itemID="{9F26966F-E66B-4F9D-B3AF-6C279E62D4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Sedona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 Division</dc:creator>
  <cp:keywords/>
  <dc:description/>
  <cp:lastModifiedBy/>
  <cp:revision/>
  <dcterms:created xsi:type="dcterms:W3CDTF">2001-12-13T23:17:19Z</dcterms:created>
  <dcterms:modified xsi:type="dcterms:W3CDTF">2020-10-22T21:32:22Z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0x01010002F42734F2E1B94A943D374AA0445AA0</vt:lpwstr>
  </property>
  <property fmtid="{D5CDD505-2E9C-101B-9397-08002B2CF9AE}" pid="3" name="Order">
    <vt:r8>2261400</vt:r8>
  </property>
  <property fmtid="{D5CDD505-2E9C-101B-9397-08002B2CF9AE}" pid="4" name="_dlc_DocIdItemGuid">
    <vt:lpwstr>6022b7d0-80da-5400-b846-ab4418b60613</vt:lpwstr>
  </property>
</Properties>
</file>